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9020" windowHeight="1036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5" i="1" l="1"/>
  <c r="E42" i="1"/>
  <c r="E38" i="1"/>
  <c r="F32" i="1"/>
  <c r="E32" i="1"/>
  <c r="E31" i="1"/>
  <c r="E20" i="1"/>
  <c r="E16" i="1"/>
  <c r="E18" i="1"/>
  <c r="E12" i="1"/>
  <c r="F20" i="1" l="1"/>
</calcChain>
</file>

<file path=xl/comments1.xml><?xml version="1.0" encoding="utf-8"?>
<comments xmlns="http://schemas.openxmlformats.org/spreadsheetml/2006/main">
  <authors>
    <author>Alžběta Szkanderová</author>
  </authors>
  <commentList>
    <comment ref="F32" authorId="0">
      <text>
        <r>
          <rPr>
            <b/>
            <sz val="9"/>
            <color indexed="81"/>
            <rFont val="Tahoma"/>
            <family val="2"/>
            <charset val="238"/>
          </rPr>
          <t>Alžběta Szkanderová:</t>
        </r>
        <r>
          <rPr>
            <sz val="9"/>
            <color indexed="81"/>
            <rFont val="Tahoma"/>
            <family val="2"/>
            <charset val="238"/>
          </rPr>
          <t xml:space="preserve">
kontrola
</t>
        </r>
      </text>
    </comment>
  </commentList>
</comments>
</file>

<file path=xl/sharedStrings.xml><?xml version="1.0" encoding="utf-8"?>
<sst xmlns="http://schemas.openxmlformats.org/spreadsheetml/2006/main" count="37" uniqueCount="36">
  <si>
    <t>náklady z činnosti</t>
  </si>
  <si>
    <t>náklady na transfery</t>
  </si>
  <si>
    <t>výnosy z činnosti</t>
  </si>
  <si>
    <t xml:space="preserve">úroky </t>
  </si>
  <si>
    <t>výnosy z transferu</t>
  </si>
  <si>
    <t>výnosy z daní a poplatku</t>
  </si>
  <si>
    <t>výsledek hospodaření</t>
  </si>
  <si>
    <t>majetek</t>
  </si>
  <si>
    <t>půjčka p. Hazukovi</t>
  </si>
  <si>
    <t>pohledávky</t>
  </si>
  <si>
    <t>celkem</t>
  </si>
  <si>
    <t>aktiva</t>
  </si>
  <si>
    <t>pasíva</t>
  </si>
  <si>
    <t xml:space="preserve">účet u KB - zůstatek </t>
  </si>
  <si>
    <t>zůstatek na účtu</t>
  </si>
  <si>
    <t>rozvaha</t>
  </si>
  <si>
    <t>výkaz zisku a ztrát</t>
  </si>
  <si>
    <t>krátkodobé závazky</t>
  </si>
  <si>
    <t>572 úč.</t>
  </si>
  <si>
    <t>ke 31.12.2014</t>
  </si>
  <si>
    <t xml:space="preserve">pol.8901  </t>
  </si>
  <si>
    <t>Roční závěrka 2015</t>
  </si>
  <si>
    <t>účet u KB ke 31.12.2015</t>
  </si>
  <si>
    <t>ke 31.12.2015</t>
  </si>
  <si>
    <t>*</t>
  </si>
  <si>
    <t>Dodavatelé</t>
  </si>
  <si>
    <t>Přijaté zálohy</t>
  </si>
  <si>
    <t>Zaměstnanci</t>
  </si>
  <si>
    <t>DPH</t>
  </si>
  <si>
    <t>DPPO</t>
  </si>
  <si>
    <t>Dohadné účty</t>
  </si>
  <si>
    <t>* Krátkodobé závazky</t>
  </si>
  <si>
    <t>vlastní kapitál</t>
  </si>
  <si>
    <t>příjmy k 31.12.2015</t>
  </si>
  <si>
    <t>výdaje k 31.12.2015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</si>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</sst>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41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1" xfId="0" applyBorder="1"/>
    <xf numFmtId="41" fontId="0" fillId="0" borderId="1" xfId="0" applyNumberFormat="1" applyBorder="1"/>
    <xf numFmtId="0" fontId="0" fillId="0" borderId="3" xfId="0" applyBorder="1"/>
    <xf numFmtId="41" fontId="0" fillId="0" borderId="3" xfId="0" applyNumberFormat="1" applyBorder="1"/>
    <xf numFmtId="0" fontId="1" fillId="0" borderId="4" xfId="0" applyFont="1" applyBorder="1"/>
    <xf numFmtId="0" fontId="1" fillId="0" borderId="5" xfId="0" applyFont="1" applyBorder="1"/>
    <xf numFmtId="41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41" fontId="1" fillId="0" borderId="9" xfId="0" applyNumberFormat="1" applyFont="1" applyBorder="1"/>
    <xf numFmtId="0" fontId="0" fillId="0" borderId="8" xfId="0" applyBorder="1"/>
    <xf numFmtId="41" fontId="0" fillId="0" borderId="8" xfId="0" applyNumberFormat="1" applyBorder="1"/>
    <xf numFmtId="0" fontId="2" fillId="0" borderId="10" xfId="0" applyFont="1" applyBorder="1"/>
    <xf numFmtId="0" fontId="0" fillId="0" borderId="11" xfId="0" applyBorder="1"/>
    <xf numFmtId="41" fontId="0" fillId="0" borderId="12" xfId="0" applyNumberFormat="1" applyBorder="1"/>
    <xf numFmtId="0" fontId="0" fillId="0" borderId="13" xfId="0" applyBorder="1"/>
    <xf numFmtId="41" fontId="0" fillId="0" borderId="14" xfId="0" applyNumberFormat="1" applyBorder="1"/>
    <xf numFmtId="0" fontId="1" fillId="0" borderId="15" xfId="0" applyFont="1" applyBorder="1"/>
    <xf numFmtId="41" fontId="1" fillId="0" borderId="16" xfId="0" applyNumberFormat="1" applyFont="1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2" fillId="0" borderId="17" xfId="0" applyFont="1" applyBorder="1"/>
    <xf numFmtId="0" fontId="0" fillId="0" borderId="13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41" fontId="1" fillId="0" borderId="22" xfId="0" applyNumberFormat="1" applyFont="1" applyBorder="1"/>
    <xf numFmtId="41" fontId="0" fillId="0" borderId="0" xfId="1" applyNumberFormat="1" applyFont="1"/>
    <xf numFmtId="41" fontId="4" fillId="0" borderId="14" xfId="0" applyNumberFormat="1" applyFont="1" applyBorder="1"/>
    <xf numFmtId="0" fontId="0" fillId="0" borderId="23" xfId="0" applyBorder="1"/>
    <xf numFmtId="41" fontId="0" fillId="0" borderId="24" xfId="0" applyNumberFormat="1" applyBorder="1"/>
    <xf numFmtId="0" fontId="7" fillId="0" borderId="0" xfId="0" applyFont="1"/>
    <xf numFmtId="0" fontId="0" fillId="0" borderId="26" xfId="0" applyBorder="1"/>
    <xf numFmtId="0" fontId="7" fillId="0" borderId="27" xfId="0" applyFont="1" applyBorder="1"/>
    <xf numFmtId="41" fontId="0" fillId="0" borderId="28" xfId="0" applyNumberFormat="1" applyBorder="1"/>
    <xf numFmtId="0" fontId="7" fillId="0" borderId="9" xfId="0" applyFont="1" applyFill="1" applyBorder="1"/>
    <xf numFmtId="41" fontId="0" fillId="0" borderId="7" xfId="0" applyNumberFormat="1" applyBorder="1"/>
    <xf numFmtId="41" fontId="0" fillId="0" borderId="29" xfId="0" applyNumberFormat="1" applyBorder="1"/>
    <xf numFmtId="0" fontId="0" fillId="0" borderId="30" xfId="0" applyBorder="1"/>
    <xf numFmtId="0" fontId="0" fillId="0" borderId="25" xfId="0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42"/>
  <sheetViews>
    <sheetView tabSelected="1" topLeftCell="A15" workbookViewId="0">
      <selection activeCell="A43" sqref="A43"/>
    </sheetView>
  </sheetViews>
  <sheetFormatPr defaultRowHeight="14.4" x14ac:dyDescent="0.3"/>
  <cols>
    <col min="1" max="1" width="22.109375" customWidth="1"/>
    <col min="2" max="2" width="0.109375" customWidth="1"/>
    <col min="3" max="3" width="18" customWidth="1"/>
    <col min="4" max="4" width="9.109375" hidden="1" customWidth="1"/>
    <col min="5" max="5" width="15.88671875" customWidth="1"/>
    <col min="6" max="6" width="14.44140625" customWidth="1"/>
  </cols>
  <sheetData>
    <row r="2" spans="1:5" x14ac:dyDescent="0.3">
      <c r="C2" s="2" t="s">
        <v>21</v>
      </c>
    </row>
    <row r="3" spans="1:5" x14ac:dyDescent="0.3">
      <c r="A3" s="2" t="s">
        <v>16</v>
      </c>
    </row>
    <row r="4" spans="1:5" x14ac:dyDescent="0.3">
      <c r="A4" s="4" t="s">
        <v>0</v>
      </c>
      <c r="B4" s="4"/>
      <c r="C4" s="4"/>
      <c r="D4" s="4"/>
      <c r="E4" s="5">
        <v>12210593.289999999</v>
      </c>
    </row>
    <row r="5" spans="1:5" x14ac:dyDescent="0.3">
      <c r="A5" s="4" t="s">
        <v>1</v>
      </c>
      <c r="B5" s="4"/>
      <c r="C5" s="4" t="s">
        <v>18</v>
      </c>
      <c r="D5" s="4"/>
      <c r="E5" s="5">
        <v>2027730</v>
      </c>
    </row>
    <row r="6" spans="1:5" x14ac:dyDescent="0.3">
      <c r="A6" s="4"/>
      <c r="B6" s="4"/>
      <c r="C6" s="4"/>
      <c r="D6" s="4"/>
      <c r="E6" s="5"/>
    </row>
    <row r="7" spans="1:5" x14ac:dyDescent="0.3">
      <c r="A7" s="4" t="s">
        <v>2</v>
      </c>
      <c r="B7" s="4"/>
      <c r="C7" s="4"/>
      <c r="D7" s="4"/>
      <c r="E7" s="5">
        <v>3017711.28</v>
      </c>
    </row>
    <row r="8" spans="1:5" x14ac:dyDescent="0.3">
      <c r="A8" s="4" t="s">
        <v>3</v>
      </c>
      <c r="B8" s="4"/>
      <c r="C8" s="4"/>
      <c r="D8" s="4"/>
      <c r="E8" s="5">
        <v>5056.25</v>
      </c>
    </row>
    <row r="9" spans="1:5" x14ac:dyDescent="0.3">
      <c r="A9" s="4" t="s">
        <v>4</v>
      </c>
      <c r="B9" s="4"/>
      <c r="C9" s="4"/>
      <c r="D9" s="4"/>
      <c r="E9" s="5">
        <v>946519.37</v>
      </c>
    </row>
    <row r="10" spans="1:5" x14ac:dyDescent="0.3">
      <c r="A10" s="4" t="s">
        <v>5</v>
      </c>
      <c r="B10" s="4"/>
      <c r="C10" s="4"/>
      <c r="D10" s="4"/>
      <c r="E10" s="5">
        <v>15542144.85</v>
      </c>
    </row>
    <row r="11" spans="1:5" ht="15" thickBot="1" x14ac:dyDescent="0.35">
      <c r="A11" s="6"/>
      <c r="B11" s="6"/>
      <c r="C11" s="6"/>
      <c r="D11" s="6"/>
      <c r="E11" s="7"/>
    </row>
    <row r="12" spans="1:5" ht="15" thickBot="1" x14ac:dyDescent="0.35">
      <c r="A12" s="8" t="s">
        <v>6</v>
      </c>
      <c r="B12" s="9"/>
      <c r="C12" s="9"/>
      <c r="D12" s="9"/>
      <c r="E12" s="10">
        <f>E7+E8+E9+E10-E4-E5</f>
        <v>5273108.4600000009</v>
      </c>
    </row>
    <row r="13" spans="1:5" x14ac:dyDescent="0.3">
      <c r="A13" s="11"/>
      <c r="B13" s="12"/>
      <c r="C13" s="12"/>
      <c r="D13" s="12"/>
      <c r="E13" s="13"/>
    </row>
    <row r="14" spans="1:5" ht="15" thickBot="1" x14ac:dyDescent="0.35">
      <c r="A14" s="12" t="s">
        <v>15</v>
      </c>
      <c r="B14" s="14"/>
      <c r="C14" s="14"/>
      <c r="D14" s="14"/>
      <c r="E14" s="15"/>
    </row>
    <row r="15" spans="1:5" x14ac:dyDescent="0.3">
      <c r="A15" s="16" t="s">
        <v>11</v>
      </c>
      <c r="B15" s="17"/>
      <c r="C15" s="17"/>
      <c r="D15" s="17"/>
      <c r="E15" s="18"/>
    </row>
    <row r="16" spans="1:5" x14ac:dyDescent="0.3">
      <c r="A16" s="19" t="s">
        <v>7</v>
      </c>
      <c r="B16" s="4"/>
      <c r="C16" s="4"/>
      <c r="D16" s="4"/>
      <c r="E16" s="33">
        <f>120595662.43-E17-57300</f>
        <v>120423370.43000001</v>
      </c>
    </row>
    <row r="17" spans="1:6" x14ac:dyDescent="0.3">
      <c r="A17" s="19" t="s">
        <v>8</v>
      </c>
      <c r="B17" s="4"/>
      <c r="C17" s="4"/>
      <c r="D17" s="4"/>
      <c r="E17" s="20">
        <v>114992</v>
      </c>
    </row>
    <row r="18" spans="1:6" x14ac:dyDescent="0.3">
      <c r="A18" s="19" t="s">
        <v>9</v>
      </c>
      <c r="B18" s="4"/>
      <c r="C18" s="4"/>
      <c r="D18" s="4"/>
      <c r="E18" s="33">
        <f>1756196.38+57300</f>
        <v>1813496.38</v>
      </c>
      <c r="F18" s="1"/>
    </row>
    <row r="19" spans="1:6" x14ac:dyDescent="0.3">
      <c r="A19" s="19" t="s">
        <v>22</v>
      </c>
      <c r="B19" s="4"/>
      <c r="C19" s="4"/>
      <c r="D19" s="4"/>
      <c r="E19" s="20">
        <v>13471559.6</v>
      </c>
    </row>
    <row r="20" spans="1:6" x14ac:dyDescent="0.3">
      <c r="A20" s="21" t="s">
        <v>10</v>
      </c>
      <c r="B20" s="3"/>
      <c r="C20" s="4"/>
      <c r="D20" s="3"/>
      <c r="E20" s="22">
        <f>SUM(E16:E19)</f>
        <v>135823418.41</v>
      </c>
      <c r="F20" s="1">
        <f>E20-135823418.41</f>
        <v>0</v>
      </c>
    </row>
    <row r="21" spans="1:6" x14ac:dyDescent="0.3">
      <c r="A21" s="23"/>
      <c r="B21" s="24"/>
      <c r="C21" s="24"/>
      <c r="D21" s="24"/>
      <c r="E21" s="25"/>
    </row>
    <row r="22" spans="1:6" x14ac:dyDescent="0.3">
      <c r="A22" s="26" t="s">
        <v>12</v>
      </c>
      <c r="B22" s="24"/>
      <c r="C22" s="24"/>
      <c r="D22" s="24"/>
      <c r="E22" s="25"/>
    </row>
    <row r="23" spans="1:6" x14ac:dyDescent="0.3">
      <c r="A23" s="27" t="s">
        <v>32</v>
      </c>
      <c r="B23" s="4"/>
      <c r="C23" s="4"/>
      <c r="D23" s="4"/>
      <c r="E23" s="20">
        <v>116968957.76000001</v>
      </c>
      <c r="F23" s="36"/>
    </row>
    <row r="24" spans="1:6" x14ac:dyDescent="0.3">
      <c r="A24" s="27" t="s">
        <v>17</v>
      </c>
      <c r="B24" s="4"/>
      <c r="C24" s="4"/>
      <c r="D24" s="4"/>
      <c r="E24" s="20">
        <v>2357369.71</v>
      </c>
      <c r="F24" s="36" t="s">
        <v>24</v>
      </c>
    </row>
    <row r="25" spans="1:6" ht="15" thickBot="1" x14ac:dyDescent="0.35">
      <c r="A25" s="28" t="s">
        <v>10</v>
      </c>
      <c r="B25" s="29"/>
      <c r="C25" s="29"/>
      <c r="D25" s="30"/>
      <c r="E25" s="31">
        <f>SUM(E23:E24)</f>
        <v>119326327.47</v>
      </c>
    </row>
    <row r="28" spans="1:6" x14ac:dyDescent="0.3">
      <c r="A28" t="s">
        <v>13</v>
      </c>
      <c r="C28" t="s">
        <v>19</v>
      </c>
      <c r="E28" s="1">
        <v>8451921</v>
      </c>
    </row>
    <row r="29" spans="1:6" x14ac:dyDescent="0.3">
      <c r="A29" t="s">
        <v>33</v>
      </c>
      <c r="E29" s="1">
        <v>31265955</v>
      </c>
    </row>
    <row r="30" spans="1:6" x14ac:dyDescent="0.3">
      <c r="A30" t="s">
        <v>34</v>
      </c>
      <c r="E30" s="1">
        <v>26268215.75</v>
      </c>
    </row>
    <row r="31" spans="1:6" x14ac:dyDescent="0.3">
      <c r="A31" s="34" t="s">
        <v>14</v>
      </c>
      <c r="B31" s="3"/>
      <c r="C31" s="3" t="s">
        <v>23</v>
      </c>
      <c r="D31" s="3"/>
      <c r="E31" s="35">
        <f>E19</f>
        <v>13471559.6</v>
      </c>
    </row>
    <row r="32" spans="1:6" x14ac:dyDescent="0.3">
      <c r="A32" t="s">
        <v>20</v>
      </c>
      <c r="C32" s="32">
        <v>21898.799999999999</v>
      </c>
      <c r="E32" s="1">
        <f>E28+E29-E30</f>
        <v>13449660.25</v>
      </c>
      <c r="F32" s="1">
        <f>E32+C32</f>
        <v>13471559.050000001</v>
      </c>
    </row>
    <row r="33" spans="1:5" x14ac:dyDescent="0.3">
      <c r="E33" s="1"/>
    </row>
    <row r="34" spans="1:5" x14ac:dyDescent="0.3">
      <c r="E34" s="1"/>
    </row>
    <row r="35" spans="1:5" x14ac:dyDescent="0.3">
      <c r="A35" s="38" t="s">
        <v>31</v>
      </c>
      <c r="B35" s="37"/>
      <c r="C35" s="37"/>
      <c r="D35" s="37"/>
      <c r="E35" s="39"/>
    </row>
    <row r="36" spans="1:5" x14ac:dyDescent="0.3">
      <c r="A36" s="40" t="s">
        <v>25</v>
      </c>
      <c r="B36" s="24"/>
      <c r="C36" s="24"/>
      <c r="D36" s="24"/>
      <c r="E36" s="41">
        <v>324768</v>
      </c>
    </row>
    <row r="37" spans="1:5" x14ac:dyDescent="0.3">
      <c r="A37" s="40" t="s">
        <v>26</v>
      </c>
      <c r="B37" s="24"/>
      <c r="C37" s="24"/>
      <c r="D37" s="24"/>
      <c r="E37" s="41">
        <v>70789</v>
      </c>
    </row>
    <row r="38" spans="1:5" x14ac:dyDescent="0.3">
      <c r="A38" s="40" t="s">
        <v>27</v>
      </c>
      <c r="B38" s="24"/>
      <c r="C38" s="24"/>
      <c r="D38" s="24"/>
      <c r="E38" s="41">
        <f>185969+57354+28538+14946</f>
        <v>286807</v>
      </c>
    </row>
    <row r="39" spans="1:5" x14ac:dyDescent="0.3">
      <c r="A39" s="40" t="s">
        <v>28</v>
      </c>
      <c r="B39" s="24"/>
      <c r="C39" s="24"/>
      <c r="D39" s="24"/>
      <c r="E39" s="41">
        <v>48377</v>
      </c>
    </row>
    <row r="40" spans="1:5" x14ac:dyDescent="0.3">
      <c r="A40" s="40" t="s">
        <v>29</v>
      </c>
      <c r="B40" s="24"/>
      <c r="C40" s="24"/>
      <c r="D40" s="24"/>
      <c r="E40" s="41">
        <v>310000</v>
      </c>
    </row>
    <row r="41" spans="1:5" x14ac:dyDescent="0.3">
      <c r="A41" s="40" t="s">
        <v>30</v>
      </c>
      <c r="B41" s="24"/>
      <c r="C41" s="24"/>
      <c r="D41" s="24"/>
      <c r="E41" s="42">
        <v>1316629</v>
      </c>
    </row>
    <row r="42" spans="1:5" x14ac:dyDescent="0.3">
      <c r="A42" s="43" t="s">
        <v>35</v>
      </c>
      <c r="B42" s="44"/>
      <c r="C42" s="44"/>
      <c r="D42" s="44"/>
      <c r="E42" s="42">
        <f>SUM(E36:E41)</f>
        <v>2357370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Ropice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alzbeta.szkanderova</dc:creator>
  <cp:lastModifiedBy>Alžběta Szkanderová</cp:lastModifiedBy>
  <cp:lastPrinted>2016-04-20T10:47:22Z</cp:lastPrinted>
  <dcterms:created xsi:type="dcterms:W3CDTF">2013-02-19T06:04:41Z</dcterms:created>
  <dcterms:modified xsi:type="dcterms:W3CDTF">2016-04-20T10:48:00Z</dcterms:modified>
</cp:coreProperties>
</file>